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700" windowHeight="5400"/>
  </bookViews>
  <sheets>
    <sheet name="Fisher.test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0" i="1"/>
  <c r="J29"/>
  <c r="J28"/>
  <c r="J24"/>
  <c r="J23"/>
  <c r="J22"/>
  <c r="J18"/>
  <c r="J17"/>
  <c r="J16"/>
  <c r="J12"/>
  <c r="J11"/>
  <c r="J10"/>
  <c r="J6"/>
  <c r="J5"/>
  <c r="J4"/>
  <c r="G36"/>
  <c r="G33"/>
  <c r="G30"/>
  <c r="G29"/>
  <c r="G31"/>
  <c r="G28"/>
  <c r="G24"/>
  <c r="G23"/>
  <c r="G25"/>
  <c r="G22"/>
  <c r="G18"/>
  <c r="G17"/>
  <c r="G19"/>
  <c r="G16"/>
  <c r="G12"/>
  <c r="G11"/>
  <c r="G13"/>
  <c r="G10"/>
  <c r="G7"/>
  <c r="G6"/>
  <c r="G5"/>
  <c r="G4"/>
</calcChain>
</file>

<file path=xl/sharedStrings.xml><?xml version="1.0" encoding="utf-8"?>
<sst xmlns="http://schemas.openxmlformats.org/spreadsheetml/2006/main" count="66" uniqueCount="24">
  <si>
    <t>履修した</t>
    <rPh sb="0" eb="2">
      <t>リシュウ</t>
    </rPh>
    <phoneticPr fontId="1"/>
  </si>
  <si>
    <t>履修しない</t>
    <rPh sb="0" eb="2">
      <t>リシュウ</t>
    </rPh>
    <phoneticPr fontId="1"/>
  </si>
  <si>
    <t>文系</t>
    <rPh sb="0" eb="2">
      <t>ブンケイ</t>
    </rPh>
    <phoneticPr fontId="1"/>
  </si>
  <si>
    <t>理系</t>
    <rPh sb="0" eb="2">
      <t>リケイ</t>
    </rPh>
    <phoneticPr fontId="1"/>
  </si>
  <si>
    <t>合計</t>
    <rPh sb="0" eb="2">
      <t>ゴウケイ</t>
    </rPh>
    <phoneticPr fontId="1"/>
  </si>
  <si>
    <t>40C12=</t>
    <phoneticPr fontId="1"/>
  </si>
  <si>
    <t>20C4=</t>
    <phoneticPr fontId="1"/>
  </si>
  <si>
    <t>20C8=</t>
    <phoneticPr fontId="1"/>
  </si>
  <si>
    <t>20C3=</t>
    <phoneticPr fontId="1"/>
  </si>
  <si>
    <t>20C9=</t>
    <phoneticPr fontId="1"/>
  </si>
  <si>
    <t>20C2=</t>
    <phoneticPr fontId="1"/>
  </si>
  <si>
    <t>20C10=</t>
    <phoneticPr fontId="1"/>
  </si>
  <si>
    <t>20C1=</t>
    <phoneticPr fontId="1"/>
  </si>
  <si>
    <t>20C11=</t>
    <phoneticPr fontId="1"/>
  </si>
  <si>
    <t>20C0=</t>
    <phoneticPr fontId="1"/>
  </si>
  <si>
    <t>20C12=</t>
    <phoneticPr fontId="1"/>
  </si>
  <si>
    <t>直接確率</t>
    <rPh sb="0" eb="2">
      <t>チョクセツ</t>
    </rPh>
    <rPh sb="2" eb="4">
      <t>カクリツ</t>
    </rPh>
    <phoneticPr fontId="1"/>
  </si>
  <si>
    <t>（片側）</t>
    <rPh sb="1" eb="3">
      <t>カタガワ</t>
    </rPh>
    <phoneticPr fontId="1"/>
  </si>
  <si>
    <t>（両側）</t>
    <rPh sb="1" eb="3">
      <t>リョウガワ</t>
    </rPh>
    <phoneticPr fontId="1"/>
  </si>
  <si>
    <t>理系履修</t>
    <rPh sb="0" eb="2">
      <t>リケイ</t>
    </rPh>
    <rPh sb="2" eb="4">
      <t>リシュウ</t>
    </rPh>
    <phoneticPr fontId="1"/>
  </si>
  <si>
    <t>文系履修</t>
    <rPh sb="0" eb="2">
      <t>ブンケイ</t>
    </rPh>
    <rPh sb="2" eb="4">
      <t>リシュウ</t>
    </rPh>
    <phoneticPr fontId="1"/>
  </si>
  <si>
    <t>オッズ比</t>
    <rPh sb="3" eb="4">
      <t>ヒ</t>
    </rPh>
    <phoneticPr fontId="1"/>
  </si>
  <si>
    <t>Rコマンド：</t>
    <phoneticPr fontId="1"/>
  </si>
  <si>
    <t>fisher.test(teble名, alternative=greater)</t>
    <rPh sb="17" eb="18">
      <t>メイ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</si>
</sst>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/>
  </sheetViews>
  <sheetFormatPr defaultRowHeight="13.5"/>
  <cols>
    <col min="7" max="7" width="11.625" bestFit="1" customWidth="1"/>
  </cols>
  <sheetData>
    <row r="1" spans="1:10">
      <c r="D1" t="s">
        <v>22</v>
      </c>
      <c r="E1" t="s">
        <v>23</v>
      </c>
    </row>
    <row r="3" spans="1:10">
      <c r="B3" t="s">
        <v>0</v>
      </c>
      <c r="C3" t="s">
        <v>1</v>
      </c>
      <c r="D3" t="s">
        <v>4</v>
      </c>
    </row>
    <row r="4" spans="1:10">
      <c r="A4" t="s">
        <v>2</v>
      </c>
      <c r="B4">
        <v>16</v>
      </c>
      <c r="C4">
        <v>4</v>
      </c>
      <c r="D4">
        <v>20</v>
      </c>
      <c r="F4" t="s">
        <v>5</v>
      </c>
      <c r="G4">
        <f>COMBIN(40,12)</f>
        <v>5586853479.999999</v>
      </c>
      <c r="I4" t="s">
        <v>20</v>
      </c>
      <c r="J4">
        <f>B4/D4</f>
        <v>0.8</v>
      </c>
    </row>
    <row r="5" spans="1:10">
      <c r="A5" t="s">
        <v>3</v>
      </c>
      <c r="B5">
        <v>12</v>
      </c>
      <c r="C5">
        <v>8</v>
      </c>
      <c r="D5">
        <v>20</v>
      </c>
      <c r="F5" t="s">
        <v>6</v>
      </c>
      <c r="G5">
        <f>COMBIN(20,4)</f>
        <v>4845</v>
      </c>
      <c r="I5" t="s">
        <v>19</v>
      </c>
      <c r="J5">
        <f>B5/D5</f>
        <v>0.6</v>
      </c>
    </row>
    <row r="6" spans="1:10">
      <c r="A6" t="s">
        <v>4</v>
      </c>
      <c r="B6">
        <v>28</v>
      </c>
      <c r="C6">
        <v>12</v>
      </c>
      <c r="D6">
        <v>40</v>
      </c>
      <c r="F6" t="s">
        <v>7</v>
      </c>
      <c r="G6">
        <f>COMBIN(20,8)</f>
        <v>125970.00000000001</v>
      </c>
      <c r="I6" t="s">
        <v>21</v>
      </c>
      <c r="J6">
        <f>B4*C5/(B5*C4)</f>
        <v>2.6666666666666665</v>
      </c>
    </row>
    <row r="7" spans="1:10">
      <c r="G7">
        <f>G5*G6/G4</f>
        <v>0.10924300273577252</v>
      </c>
    </row>
    <row r="9" spans="1:10">
      <c r="B9" t="s">
        <v>0</v>
      </c>
      <c r="C9" t="s">
        <v>1</v>
      </c>
      <c r="D9" t="s">
        <v>4</v>
      </c>
    </row>
    <row r="10" spans="1:10">
      <c r="A10" t="s">
        <v>2</v>
      </c>
      <c r="B10">
        <v>17</v>
      </c>
      <c r="C10">
        <v>3</v>
      </c>
      <c r="D10">
        <v>20</v>
      </c>
      <c r="F10" t="s">
        <v>5</v>
      </c>
      <c r="G10">
        <f>COMBIN(40,12)</f>
        <v>5586853479.999999</v>
      </c>
      <c r="I10" t="s">
        <v>20</v>
      </c>
      <c r="J10">
        <f>B10/D10</f>
        <v>0.85</v>
      </c>
    </row>
    <row r="11" spans="1:10">
      <c r="A11" t="s">
        <v>3</v>
      </c>
      <c r="B11">
        <v>11</v>
      </c>
      <c r="C11">
        <v>9</v>
      </c>
      <c r="D11">
        <v>20</v>
      </c>
      <c r="F11" t="s">
        <v>8</v>
      </c>
      <c r="G11">
        <f>COMBIN(20,3)</f>
        <v>1140</v>
      </c>
      <c r="I11" t="s">
        <v>19</v>
      </c>
      <c r="J11">
        <f>B11/D11</f>
        <v>0.55000000000000004</v>
      </c>
    </row>
    <row r="12" spans="1:10">
      <c r="A12" t="s">
        <v>4</v>
      </c>
      <c r="B12">
        <v>28</v>
      </c>
      <c r="C12">
        <v>12</v>
      </c>
      <c r="D12">
        <v>40</v>
      </c>
      <c r="F12" t="s">
        <v>9</v>
      </c>
      <c r="G12">
        <f>COMBIN(20,9)</f>
        <v>167960</v>
      </c>
      <c r="I12" t="s">
        <v>21</v>
      </c>
      <c r="J12">
        <f>B10*C11/(B11*C10)</f>
        <v>4.6363636363636367</v>
      </c>
    </row>
    <row r="13" spans="1:10">
      <c r="G13">
        <f>G11*G12/G10</f>
        <v>3.4272314583771765E-2</v>
      </c>
    </row>
    <row r="15" spans="1:10">
      <c r="B15" t="s">
        <v>0</v>
      </c>
      <c r="C15" t="s">
        <v>1</v>
      </c>
      <c r="D15" t="s">
        <v>4</v>
      </c>
    </row>
    <row r="16" spans="1:10">
      <c r="A16" t="s">
        <v>2</v>
      </c>
      <c r="B16">
        <v>18</v>
      </c>
      <c r="C16">
        <v>2</v>
      </c>
      <c r="D16">
        <v>20</v>
      </c>
      <c r="F16" t="s">
        <v>5</v>
      </c>
      <c r="G16">
        <f>COMBIN(40,12)</f>
        <v>5586853479.999999</v>
      </c>
      <c r="I16" t="s">
        <v>20</v>
      </c>
      <c r="J16">
        <f>B16/D16</f>
        <v>0.9</v>
      </c>
    </row>
    <row r="17" spans="1:10">
      <c r="A17" t="s">
        <v>3</v>
      </c>
      <c r="B17">
        <v>10</v>
      </c>
      <c r="C17">
        <v>10</v>
      </c>
      <c r="D17">
        <v>20</v>
      </c>
      <c r="F17" t="s">
        <v>10</v>
      </c>
      <c r="G17">
        <f>COMBIN(20,2)</f>
        <v>190</v>
      </c>
      <c r="I17" t="s">
        <v>19</v>
      </c>
      <c r="J17">
        <f>B17/D17</f>
        <v>0.5</v>
      </c>
    </row>
    <row r="18" spans="1:10">
      <c r="A18" t="s">
        <v>4</v>
      </c>
      <c r="B18">
        <v>28</v>
      </c>
      <c r="C18">
        <v>12</v>
      </c>
      <c r="D18">
        <v>40</v>
      </c>
      <c r="F18" t="s">
        <v>11</v>
      </c>
      <c r="G18">
        <f>COMBIN(20,10)</f>
        <v>184756</v>
      </c>
      <c r="I18" t="s">
        <v>21</v>
      </c>
      <c r="J18">
        <f>B16*C17/(B17*C16)</f>
        <v>9</v>
      </c>
    </row>
    <row r="19" spans="1:10">
      <c r="G19">
        <f>G17*G18/G16</f>
        <v>6.2832576736914902E-3</v>
      </c>
    </row>
    <row r="21" spans="1:10">
      <c r="B21" t="s">
        <v>0</v>
      </c>
      <c r="C21" t="s">
        <v>1</v>
      </c>
      <c r="D21" t="s">
        <v>4</v>
      </c>
    </row>
    <row r="22" spans="1:10">
      <c r="A22" t="s">
        <v>2</v>
      </c>
      <c r="B22">
        <v>19</v>
      </c>
      <c r="C22">
        <v>1</v>
      </c>
      <c r="D22">
        <v>20</v>
      </c>
      <c r="F22" t="s">
        <v>5</v>
      </c>
      <c r="G22">
        <f>COMBIN(40,12)</f>
        <v>5586853479.999999</v>
      </c>
      <c r="I22" t="s">
        <v>20</v>
      </c>
      <c r="J22">
        <f>B22/D22</f>
        <v>0.95</v>
      </c>
    </row>
    <row r="23" spans="1:10">
      <c r="A23" t="s">
        <v>3</v>
      </c>
      <c r="B23">
        <v>9</v>
      </c>
      <c r="C23">
        <v>11</v>
      </c>
      <c r="D23">
        <v>20</v>
      </c>
      <c r="F23" t="s">
        <v>12</v>
      </c>
      <c r="G23">
        <f>COMBIN(20,1)</f>
        <v>20</v>
      </c>
      <c r="I23" t="s">
        <v>19</v>
      </c>
      <c r="J23">
        <f>B23/D23</f>
        <v>0.45</v>
      </c>
    </row>
    <row r="24" spans="1:10">
      <c r="A24" t="s">
        <v>4</v>
      </c>
      <c r="B24">
        <v>28</v>
      </c>
      <c r="C24">
        <v>12</v>
      </c>
      <c r="D24">
        <v>40</v>
      </c>
      <c r="F24" t="s">
        <v>13</v>
      </c>
      <c r="G24">
        <f>COMBIN(20,11)</f>
        <v>167960</v>
      </c>
      <c r="I24" t="s">
        <v>21</v>
      </c>
      <c r="J24">
        <f>B22*C23/(B23*C22)</f>
        <v>23.222222222222221</v>
      </c>
    </row>
    <row r="25" spans="1:10">
      <c r="G25">
        <f>G23*G24/G22</f>
        <v>6.0126867690827657E-4</v>
      </c>
    </row>
    <row r="27" spans="1:10">
      <c r="B27" t="s">
        <v>0</v>
      </c>
      <c r="C27" t="s">
        <v>1</v>
      </c>
      <c r="D27" t="s">
        <v>4</v>
      </c>
    </row>
    <row r="28" spans="1:10">
      <c r="A28" t="s">
        <v>2</v>
      </c>
      <c r="B28">
        <v>20</v>
      </c>
      <c r="C28">
        <v>0</v>
      </c>
      <c r="D28">
        <v>20</v>
      </c>
      <c r="F28" t="s">
        <v>5</v>
      </c>
      <c r="G28">
        <f>COMBIN(40,12)</f>
        <v>5586853479.999999</v>
      </c>
      <c r="I28" t="s">
        <v>20</v>
      </c>
      <c r="J28">
        <f>B28/D28</f>
        <v>1</v>
      </c>
    </row>
    <row r="29" spans="1:10">
      <c r="A29" t="s">
        <v>3</v>
      </c>
      <c r="B29">
        <v>8</v>
      </c>
      <c r="C29">
        <v>12</v>
      </c>
      <c r="D29">
        <v>20</v>
      </c>
      <c r="F29" t="s">
        <v>14</v>
      </c>
      <c r="G29">
        <f>COMBIN(20,0)</f>
        <v>1</v>
      </c>
      <c r="I29" t="s">
        <v>19</v>
      </c>
      <c r="J29">
        <f>B29/D29</f>
        <v>0.4</v>
      </c>
    </row>
    <row r="30" spans="1:10">
      <c r="A30" t="s">
        <v>4</v>
      </c>
      <c r="B30">
        <v>28</v>
      </c>
      <c r="C30">
        <v>12</v>
      </c>
      <c r="D30">
        <v>40</v>
      </c>
      <c r="F30" t="s">
        <v>15</v>
      </c>
      <c r="G30">
        <f>COMBIN(20,12)</f>
        <v>125970.00000000001</v>
      </c>
      <c r="I30" t="s">
        <v>21</v>
      </c>
      <c r="J30">
        <f>(B28+0.5)*(C29+0.5)/((B29+0.5)*(C28+0.5))</f>
        <v>60.294117647058826</v>
      </c>
    </row>
    <row r="31" spans="1:10">
      <c r="G31">
        <f>G29*G30/G28</f>
        <v>2.2547575384060374E-5</v>
      </c>
    </row>
    <row r="33" spans="6:7">
      <c r="F33" t="s">
        <v>16</v>
      </c>
      <c r="G33">
        <f>G7+G13+G19+G25+G31</f>
        <v>0.15042239124552809</v>
      </c>
    </row>
    <row r="34" spans="6:7">
      <c r="F34" t="s">
        <v>17</v>
      </c>
    </row>
    <row r="36" spans="6:7">
      <c r="F36" t="s">
        <v>16</v>
      </c>
      <c r="G36">
        <f>G33*2</f>
        <v>0.30084478249105617</v>
      </c>
    </row>
    <row r="37" spans="6:7">
      <c r="F37" t="s">
        <v>18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Fisher.test</vt:lpstr>
      <vt:lpstr>Sheet2</vt:lpstr>
      <vt:lpstr>Sheet3</vt:lpstr>
    </vt:vector>
  </TitlesOfParts>
  <Company>Aoyama Gakuin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TERAO</dc:creator>
  <cp:lastModifiedBy>Atsushi</cp:lastModifiedBy>
  <dcterms:created xsi:type="dcterms:W3CDTF">2010-05-02T13:59:18Z</dcterms:created>
  <dcterms:modified xsi:type="dcterms:W3CDTF">2010-05-19T16:45:25Z</dcterms:modified>
</cp:coreProperties>
</file>